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320" windowWidth="32000" windowHeight="21480" tabRatio="26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<sst xmlns="http://schemas.openxmlformats.org/spreadsheetml/2006/main" count="29" uniqueCount="25">
  <si>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Exemplary evaluation of the Slider Measure (for version 1)</t>
  </si>
  <si>
    <t>Exemplary choice allocations</t>
  </si>
  <si>
    <t>Item Nr.</t>
  </si>
  <si>
    <t>Payoff to self</t>
  </si>
  <si>
    <t>Payoff to other</t>
  </si>
  <si>
    <t>Choice Nr.</t>
  </si>
  <si>
    <t>Step 1:Subtract 50 from items</t>
  </si>
  <si>
    <t>Step 2: Calculate average payoffs</t>
  </si>
  <si>
    <t>Mean</t>
  </si>
  <si>
    <t>Step 3: Calculate ratio (mean payoff to other / mean payoff to self)</t>
  </si>
  <si>
    <t>Ratio</t>
  </si>
  <si>
    <t>Step 4: Calculate arc tangent of that ratio</t>
  </si>
  <si>
    <t>Angle (in radians)</t>
  </si>
  <si>
    <t>Step 5: Convert radians into degrees</t>
  </si>
  <si>
    <t>Angle (in degrees)</t>
  </si>
  <si>
    <t>Upper boundries</t>
  </si>
  <si>
    <t>Lower boundies</t>
  </si>
  <si>
    <t>Altruist</t>
  </si>
  <si>
    <t>Prosocial</t>
  </si>
  <si>
    <t>Individualistic</t>
  </si>
  <si>
    <t>Competitive</t>
  </si>
  <si>
    <t>This person is:</t>
  </si>
  <si>
    <t>Logic test upper</t>
  </si>
  <si>
    <t>Logic test lower</t>
  </si>
  <si>
    <t>Joint logic 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</si>
</sst>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12"/>
      <color indexed="8"/>
      <name val="Courier New"/>
      <family val="3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50" zoomScaleNormal="150" workbookViewId="0" topLeftCell="A1">
      <selection activeCell="B38" sqref="B38"/>
    </sheetView>
  </sheetViews>
  <sheetFormatPr defaultColWidth="11.57421875" defaultRowHeight="12.75"/>
  <cols>
    <col min="1" max="1" width="12.421875" style="0" customWidth="1"/>
    <col min="2" max="2" width="17.7109375" style="0" customWidth="1"/>
    <col min="3" max="3" width="13.00390625" style="0" customWidth="1"/>
    <col min="4" max="4" width="13.140625" style="0" customWidth="1"/>
    <col min="5" max="16384" width="11.421875" style="0" customWidth="1"/>
  </cols>
  <sheetData>
    <row r="1" spans="1:5" ht="12">
      <c r="A1" s="1"/>
      <c r="B1" s="8" t="s">
        <v>0</v>
      </c>
      <c r="C1" s="8"/>
      <c r="D1" s="8"/>
      <c r="E1" s="8"/>
    </row>
    <row r="2" spans="1:5" ht="12">
      <c r="A2" s="1"/>
      <c r="B2" s="11"/>
      <c r="C2" s="11"/>
      <c r="D2" s="11"/>
      <c r="E2" s="11"/>
    </row>
    <row r="4" spans="2:5" ht="12">
      <c r="B4" s="1"/>
      <c r="C4" s="8" t="s">
        <v>1</v>
      </c>
      <c r="D4" s="8"/>
      <c r="E4" s="1"/>
    </row>
    <row r="5" spans="2:8" ht="15">
      <c r="B5" s="2" t="s">
        <v>2</v>
      </c>
      <c r="C5" s="2" t="s">
        <v>3</v>
      </c>
      <c r="D5" s="2" t="s">
        <v>4</v>
      </c>
      <c r="E5" s="2" t="s">
        <v>5</v>
      </c>
      <c r="H5" s="3"/>
    </row>
    <row r="6" spans="2:5" ht="12">
      <c r="B6" s="2">
        <v>1</v>
      </c>
      <c r="C6" s="2">
        <v>85</v>
      </c>
      <c r="D6" s="2">
        <v>85</v>
      </c>
      <c r="E6" s="2">
        <v>1</v>
      </c>
    </row>
    <row r="7" spans="2:5" ht="12">
      <c r="B7" s="2">
        <v>2</v>
      </c>
      <c r="C7" s="2">
        <v>100</v>
      </c>
      <c r="D7" s="2">
        <v>50</v>
      </c>
      <c r="E7" s="2">
        <v>9</v>
      </c>
    </row>
    <row r="8" spans="2:5" ht="12">
      <c r="B8" s="2">
        <v>3</v>
      </c>
      <c r="C8" s="2">
        <v>85</v>
      </c>
      <c r="D8" s="2">
        <v>85</v>
      </c>
      <c r="E8" s="2">
        <v>9</v>
      </c>
    </row>
    <row r="9" spans="2:5" ht="12">
      <c r="B9" s="2">
        <v>4</v>
      </c>
      <c r="C9" s="2">
        <v>63</v>
      </c>
      <c r="D9" s="2">
        <v>68</v>
      </c>
      <c r="E9" s="2">
        <v>4</v>
      </c>
    </row>
    <row r="10" spans="2:5" ht="12">
      <c r="B10" s="2">
        <v>5</v>
      </c>
      <c r="C10" s="2">
        <v>75</v>
      </c>
      <c r="D10" s="2">
        <v>75</v>
      </c>
      <c r="E10" s="2">
        <v>5</v>
      </c>
    </row>
    <row r="11" spans="2:5" ht="12">
      <c r="B11" s="2">
        <v>6</v>
      </c>
      <c r="C11" s="2">
        <v>85</v>
      </c>
      <c r="D11" s="2">
        <v>85</v>
      </c>
      <c r="E11" s="2">
        <v>9</v>
      </c>
    </row>
    <row r="12" spans="3:4" ht="29.25" customHeight="1">
      <c r="C12" s="9" t="s">
        <v>6</v>
      </c>
      <c r="D12" s="9"/>
    </row>
    <row r="13" spans="2:5" ht="12">
      <c r="B13" s="4" t="s">
        <v>2</v>
      </c>
      <c r="C13" s="5" t="s">
        <v>3</v>
      </c>
      <c r="D13" s="5" t="s">
        <v>4</v>
      </c>
      <c r="E13" s="4" t="s">
        <v>5</v>
      </c>
    </row>
    <row r="14" spans="2:5" ht="12">
      <c r="B14" s="2">
        <v>1</v>
      </c>
      <c r="C14" s="6">
        <f aca="true" t="shared" si="0" ref="C14:D19">C6-50</f>
        <v>35</v>
      </c>
      <c r="D14" s="6">
        <f t="shared" si="0"/>
        <v>35</v>
      </c>
      <c r="E14" s="2">
        <v>1</v>
      </c>
    </row>
    <row r="15" spans="2:5" ht="12">
      <c r="B15" s="2">
        <v>2</v>
      </c>
      <c r="C15" s="6">
        <f t="shared" si="0"/>
        <v>50</v>
      </c>
      <c r="D15" s="6">
        <f t="shared" si="0"/>
        <v>0</v>
      </c>
      <c r="E15" s="2">
        <v>9</v>
      </c>
    </row>
    <row r="16" spans="2:5" ht="12">
      <c r="B16" s="2">
        <v>3</v>
      </c>
      <c r="C16" s="6">
        <f t="shared" si="0"/>
        <v>35</v>
      </c>
      <c r="D16" s="6">
        <f t="shared" si="0"/>
        <v>35</v>
      </c>
      <c r="E16" s="2">
        <v>9</v>
      </c>
    </row>
    <row r="17" spans="2:5" ht="12">
      <c r="B17" s="2">
        <v>4</v>
      </c>
      <c r="C17" s="6">
        <f t="shared" si="0"/>
        <v>13</v>
      </c>
      <c r="D17" s="6">
        <f t="shared" si="0"/>
        <v>18</v>
      </c>
      <c r="E17" s="2">
        <v>4</v>
      </c>
    </row>
    <row r="18" spans="2:5" ht="12">
      <c r="B18" s="2">
        <v>5</v>
      </c>
      <c r="C18" s="6">
        <f t="shared" si="0"/>
        <v>25</v>
      </c>
      <c r="D18" s="6">
        <f t="shared" si="0"/>
        <v>25</v>
      </c>
      <c r="E18" s="2">
        <v>5</v>
      </c>
    </row>
    <row r="19" spans="2:5" ht="12">
      <c r="B19" s="2">
        <v>6</v>
      </c>
      <c r="C19" s="6">
        <f t="shared" si="0"/>
        <v>35</v>
      </c>
      <c r="D19" s="6">
        <f t="shared" si="0"/>
        <v>35</v>
      </c>
      <c r="E19" s="2">
        <v>9</v>
      </c>
    </row>
    <row r="20" spans="3:4" ht="33" customHeight="1">
      <c r="C20" s="9" t="s">
        <v>7</v>
      </c>
      <c r="D20" s="9"/>
    </row>
    <row r="21" spans="2:8" ht="12">
      <c r="B21" s="2" t="s">
        <v>8</v>
      </c>
      <c r="C21" s="5">
        <f>AVERAGE(C14:C19)</f>
        <v>32.166666666666664</v>
      </c>
      <c r="D21" s="5">
        <f>AVERAGE(D14:D19)</f>
        <v>24.666666666666668</v>
      </c>
      <c r="F21" s="1"/>
      <c r="G21" s="1"/>
      <c r="H21" s="1"/>
    </row>
    <row r="22" spans="2:8" ht="43.5" customHeight="1">
      <c r="B22" s="1"/>
      <c r="C22" s="9" t="s">
        <v>9</v>
      </c>
      <c r="D22" s="9"/>
      <c r="F22" s="1"/>
      <c r="G22" s="1"/>
      <c r="H22" s="1"/>
    </row>
    <row r="23" spans="2:4" ht="12">
      <c r="B23" s="4" t="s">
        <v>10</v>
      </c>
      <c r="C23" s="6">
        <f>D21/C21</f>
        <v>0.766839378238342</v>
      </c>
      <c r="D23" s="7"/>
    </row>
    <row r="24" spans="3:4" ht="38.25" customHeight="1">
      <c r="C24" s="9" t="s">
        <v>11</v>
      </c>
      <c r="D24" s="9"/>
    </row>
    <row r="25" spans="2:4" ht="12">
      <c r="B25" s="4" t="s">
        <v>12</v>
      </c>
      <c r="C25" s="6">
        <f>ATAN(C23)</f>
        <v>0.6541914910008358</v>
      </c>
      <c r="D25" s="7"/>
    </row>
    <row r="26" spans="3:4" ht="32.25" customHeight="1">
      <c r="C26" s="9" t="s">
        <v>13</v>
      </c>
      <c r="D26" s="9"/>
    </row>
    <row r="27" spans="2:4" ht="12">
      <c r="B27" s="4" t="s">
        <v>14</v>
      </c>
      <c r="C27" s="6">
        <f>(C25*180)/PI()</f>
        <v>37.48241142771847</v>
      </c>
      <c r="D27" s="7"/>
    </row>
    <row r="29" spans="2:6" ht="12" hidden="1">
      <c r="B29" t="s">
        <v>15</v>
      </c>
      <c r="C29" t="s">
        <v>16</v>
      </c>
      <c r="D29" t="s">
        <v>22</v>
      </c>
      <c r="E29" t="s">
        <v>23</v>
      </c>
      <c r="F29" t="s">
        <v>24</v>
      </c>
    </row>
    <row r="30" spans="1:6" ht="12" hidden="1">
      <c r="A30" t="s">
        <v>17</v>
      </c>
      <c r="B30">
        <v>120</v>
      </c>
      <c r="C30">
        <v>57.15</v>
      </c>
      <c r="D30">
        <f>IF(($C$27&lt;=B30),1,0)</f>
        <v>1</v>
      </c>
      <c r="E30">
        <f>IF(($C$27&gt;C30),1,0)</f>
        <v>0</v>
      </c>
      <c r="F30">
        <f>D30*E30</f>
        <v>0</v>
      </c>
    </row>
    <row r="31" spans="1:6" ht="12" hidden="1">
      <c r="A31" t="s">
        <v>18</v>
      </c>
      <c r="B31">
        <v>57.15</v>
      </c>
      <c r="C31">
        <v>22.45</v>
      </c>
      <c r="D31">
        <f>IF(($C$27&lt;=B31),1,0)</f>
        <v>1</v>
      </c>
      <c r="E31">
        <f>IF(($C$27&gt;C31),1,0)</f>
        <v>1</v>
      </c>
      <c r="F31">
        <f>D31*E31*2</f>
        <v>2</v>
      </c>
    </row>
    <row r="32" spans="1:6" ht="12" hidden="1">
      <c r="A32" t="s">
        <v>19</v>
      </c>
      <c r="B32">
        <v>22.45</v>
      </c>
      <c r="C32">
        <v>-12.04</v>
      </c>
      <c r="D32">
        <f>IF(($C$27&lt;=B32),1,0)</f>
        <v>0</v>
      </c>
      <c r="E32">
        <f>IF(($C$27&gt;C32),1,0)</f>
        <v>1</v>
      </c>
      <c r="F32">
        <f>D32*E32*3</f>
        <v>0</v>
      </c>
    </row>
    <row r="33" spans="1:6" ht="12" hidden="1">
      <c r="A33" t="s">
        <v>20</v>
      </c>
      <c r="B33">
        <v>-12.04</v>
      </c>
      <c r="C33">
        <v>-70</v>
      </c>
      <c r="D33">
        <f>IF(($C$27&lt;=B33),1,0)</f>
        <v>0</v>
      </c>
      <c r="E33">
        <f>IF(($C$27&gt;C33),1,0)</f>
        <v>1</v>
      </c>
      <c r="F33">
        <f>D33*E33*4</f>
        <v>0</v>
      </c>
    </row>
    <row r="34" ht="12" hidden="1"/>
    <row r="35" ht="12" hidden="1">
      <c r="F35">
        <f>SUM(F30:F33)</f>
        <v>2</v>
      </c>
    </row>
    <row r="36" spans="2:3" ht="12">
      <c r="B36" t="s">
        <v>21</v>
      </c>
      <c r="C36" s="10" t="str">
        <f>LOOKUP(F35,{1,2,3,4},A30:A33)</f>
        <v>Prosocial</v>
      </c>
    </row>
  </sheetData>
  <sheetProtection selectLockedCells="1" selectUnlockedCells="1"/>
  <mergeCells count="7">
    <mergeCell ref="C26:D26"/>
    <mergeCell ref="B1:E1"/>
    <mergeCell ref="C4:D4"/>
    <mergeCell ref="C12:D12"/>
    <mergeCell ref="C20:D20"/>
    <mergeCell ref="C22:D22"/>
    <mergeCell ref="C24:D2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